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PHAN\Documents\JP\Faculdade de Direito 25-07-2017\COTAÇÕES\"/>
    </mc:Choice>
  </mc:AlternateContent>
  <bookViews>
    <workbookView xWindow="0" yWindow="0" windowWidth="20490" windowHeight="7755"/>
  </bookViews>
  <sheets>
    <sheet name="Planilha Orçam. RESTAURO FDR " sheetId="16" r:id="rId1"/>
  </sheets>
  <definedNames>
    <definedName name="_xlnm.Print_Titles" localSheetId="0">'Planilha Orçam. RESTAURO FDR '!$1:$9</definedName>
  </definedNames>
  <calcPr calcId="152511"/>
</workbook>
</file>

<file path=xl/calcChain.xml><?xml version="1.0" encoding="utf-8"?>
<calcChain xmlns="http://schemas.openxmlformats.org/spreadsheetml/2006/main">
  <c r="G39" i="16" l="1"/>
  <c r="A50" i="16"/>
  <c r="A52" i="16" s="1"/>
  <c r="G50" i="16"/>
  <c r="G51" i="16"/>
  <c r="G52" i="16"/>
  <c r="G46" i="16"/>
  <c r="G47" i="16"/>
  <c r="G48" i="16"/>
  <c r="G45" i="16"/>
  <c r="G44" i="16" l="1"/>
  <c r="G49" i="16"/>
  <c r="G30" i="16" l="1"/>
  <c r="G12" i="16" l="1"/>
  <c r="G13" i="16"/>
  <c r="G14" i="16"/>
  <c r="G11" i="16"/>
  <c r="G17" i="16"/>
  <c r="G18" i="16"/>
  <c r="G19" i="16"/>
  <c r="G20" i="16"/>
  <c r="G21" i="16"/>
  <c r="G22" i="16"/>
  <c r="G23" i="16"/>
  <c r="G24" i="16"/>
  <c r="G16" i="16"/>
  <c r="G42" i="16"/>
  <c r="G43" i="16"/>
  <c r="G41" i="16"/>
  <c r="G27" i="16"/>
  <c r="G28" i="16"/>
  <c r="G29" i="16"/>
  <c r="G31" i="16"/>
  <c r="G32" i="16"/>
  <c r="G33" i="16"/>
  <c r="G34" i="16"/>
  <c r="G35" i="16"/>
  <c r="G36" i="16"/>
  <c r="G37" i="16"/>
  <c r="G38" i="16"/>
  <c r="G26" i="16"/>
  <c r="G15" i="16" l="1"/>
  <c r="G25" i="16"/>
  <c r="G40" i="16"/>
  <c r="G10" i="16"/>
  <c r="A16" i="16"/>
  <c r="G53" i="16" l="1"/>
</calcChain>
</file>

<file path=xl/sharedStrings.xml><?xml version="1.0" encoding="utf-8"?>
<sst xmlns="http://schemas.openxmlformats.org/spreadsheetml/2006/main" count="127" uniqueCount="92">
  <si>
    <t>Limpeza da Obra</t>
  </si>
  <si>
    <t>TOTAL (R$)</t>
  </si>
  <si>
    <t>3.1</t>
  </si>
  <si>
    <t>3.2</t>
  </si>
  <si>
    <t>3.3</t>
  </si>
  <si>
    <t>3.4</t>
  </si>
  <si>
    <t>CARGA MANUAL DE ENTULHO EM CAMINHAO BASCULANTE 6 M3</t>
  </si>
  <si>
    <t>LIMPEZA FINAL DA OBRA</t>
  </si>
  <si>
    <t xml:space="preserve">TRANSPORTE  DE  ENTULHO   COM   CAMINHAO BASCULANTE 6  M3,  RODOVIA  PAVIMENTADA, DMT 0,5 A 1,0 KM   </t>
  </si>
  <si>
    <t>3.6</t>
  </si>
  <si>
    <t>3.7</t>
  </si>
  <si>
    <t>3.8</t>
  </si>
  <si>
    <t>2.1</t>
  </si>
  <si>
    <t>2.2</t>
  </si>
  <si>
    <t>2.3</t>
  </si>
  <si>
    <t>2.4</t>
  </si>
  <si>
    <t>DESCRIÇÃO</t>
  </si>
  <si>
    <t>ITEM</t>
  </si>
  <si>
    <t>UNID</t>
  </si>
  <si>
    <t>QUANT.</t>
  </si>
  <si>
    <t>3.5</t>
  </si>
  <si>
    <t>3.9</t>
  </si>
  <si>
    <t>5.1</t>
  </si>
  <si>
    <t>5.2</t>
  </si>
  <si>
    <t>5.3</t>
  </si>
  <si>
    <t>TOTAL =</t>
  </si>
  <si>
    <t>OBRA DE RESTAURO DO PALÁCIO DA FACULDADE DE DIREITO DO RECIFE</t>
  </si>
  <si>
    <t>UND</t>
  </si>
  <si>
    <t>4.1</t>
  </si>
  <si>
    <t>4.2</t>
  </si>
  <si>
    <t>4.3</t>
  </si>
  <si>
    <t>4.4</t>
  </si>
  <si>
    <t>6.1</t>
  </si>
  <si>
    <t>6.2</t>
  </si>
  <si>
    <t>6.3</t>
  </si>
  <si>
    <t>M²</t>
  </si>
  <si>
    <t>VLR UNT</t>
  </si>
  <si>
    <t xml:space="preserve">RESTAURAÇÃO DAS FACHADAS E TORRE DO CAMPANÁRIO 4º ETAPA </t>
  </si>
  <si>
    <t>RESTAURO DA BIBLIOTECA</t>
  </si>
  <si>
    <t xml:space="preserve">EXECUÇÃO DA ESTRUTURA DE ESCORAMENTO DA TORRE DO RELÓGIO, EM PERFIS W 460 X 60  E TRAVESSEIROS DE CONCRETO ARMADO </t>
  </si>
  <si>
    <t>RESTAURAÇÃO COM SUBSTITUIÇÃO DOS SUPORTES EM MADEIRA DOS REVESTIMENTOS METÁLICOS, INCLUSIVE IMUNIZAÇÃO TERMIDOR C25 E PINTURA COM ARMATEC ZN</t>
  </si>
  <si>
    <t xml:space="preserve">RESTAURAÇÃO E RECONSTITUIÇÃO DOS TUBOS DE DESCIDA DE ÁGUA PLUVIAIS, QUE ENVOLVE A FACHADA SUDOESTE E NOROESTE. </t>
  </si>
  <si>
    <t xml:space="preserve">PROTEÇÃO PONTUAL DA ÁREA ONDE SERÁ CONCENTRADO O TRABALHO, COM; COBRIMENTO COM FELTRO,LONAS, PAINEL DE MADEIRA COMPENSADO, E FITAS ADESIVAS EM TODAS AS ÁREAS ONDE SERÁ CONCENTRADO O SERVIÇO. ISOLAMENTO DE SEGURANÇA UTILIZANDO CONES, TELAS DE SEGURANÇA E FITA ZEBRADA EM TODO O PERÍMETRO EM QUE O SERVIÇO ESTARÁ CONCENTRADO. 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</si>
  <si>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</si>
  <si>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</si>
  <si>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</si>
  <si>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</si>
  <si>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</si>
  <si>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</si>
  <si>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</si>
  <si>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</si>
  <si>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</si>
  <si>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VB</t>
  </si>
  <si>
    <t>PÇ</t>
  </si>
  <si>
    <r>
      <t xml:space="preserve">10,94M² ESQUADRIA </t>
    </r>
    <r>
      <rPr>
        <b/>
        <sz val="11"/>
        <color theme="1"/>
        <rFont val="Calibri"/>
        <family val="2"/>
        <scheme val="minor"/>
      </rPr>
      <t xml:space="preserve">( PFA) </t>
    </r>
    <r>
      <rPr>
        <sz val="11"/>
        <color theme="1"/>
        <rFont val="Calibri"/>
        <family val="2"/>
        <scheme val="minor"/>
      </rPr>
      <t xml:space="preserve">RESTAURAÇÃO COM SUBSTITUIÇÃO DE PARTES METÁLICAS QUE ESTÃO COMPLETAMENTE COMPROMETIDAS PELA FERRUGEM, PREENCHIMENTO DAS LACUNAS, TROCA DE CRAVOS METÁLICOS, ORNATOS, FOLHAS, GUIRLANDAS ETC..  </t>
    </r>
  </si>
  <si>
    <t>10,94M² ESQUADRIA ( PFA) DECAPAGEM TOTAL DE TODA A ESQUADRIA UTILIZANDO MÁQUINAS ELÉTRICAS, PNEUMÁTICAS, TAIS COMO; LIXADEIRA, RETIFICAS, DESENGRUSTRADOR E FERRAMENTAS MANUAIS DESENVOLVIDAS ESPECIFICAMENTE PARA ESTE SERVIÇO. TRATAMENTO ANTIORROZIVO E PINTURA DAS ESQUADRIAS DO TIPO PFA: UTILIZANDO SUMASTIC 228 AR COMO TRATAMENTO ANTICORROZIVO E PINTURA DE ACABAMENTO UTILIZANDO POLIURETANO SUMASTAME HS 2677</t>
  </si>
  <si>
    <t xml:space="preserve">5,30M² ESQUADRIA ( JPFA) A RESTAURAÇÃO CONSISTE EM: REMOÇÃO DE TODOS OS VIDROS CUIDADOSAMENTE, E REMOÇÃO DE TODAS AS MASSAS QUE COMPÕE O TRAVAMENTO DOS VIDROS. SUBSTITUIÇÃO DE PARTES METÁLICAS QUE ESTÃO COMPLETAMENTE COMPROMETIDAS PELA FERRUGEM, PREENCHIMENTO DAS LACUNAS, TROCA DE CRAVOS METÁLICOS. </t>
  </si>
  <si>
    <t>5,30M² ESQUADRIA ( JPFA)  DECAPAGEM TOTAL DE TODA A ESQUADRIA UTILIZANDO MÁQUINAS ELÉTRICAS, PNEUMÁTICAS, TAIS COMO; LIXADEIRA, RETIFICAS, DESENGRUSTRADOR E FERRAMENTAS MANUAIS DESENVOLVIDAS ESPECIFICAMENTE PARA ESTE SERVIÇO. REINSTALAÇÃO DOS VIDROS REMOVIDOS. TRATAMENTO ANTIORROZIVO E PINTURA DAS ESQUADRIAS DO TIPO JPFA: UTILIZANDO SUMASTIC 228 AR COMO TRATAMENTO ANTICORROZIVO E PINTURA DE ACABAMENTO UTILIZANDO POLIURETANO SUMASTAME HS 2677</t>
  </si>
  <si>
    <t>5,30M² ESQUADRIA ( MOSTRADORES DO RELÓGIO) A RESTAURAÇÃO CONSISTE EM: REMOÇÃO DE TODOS OS VIDROS CUIDADOSAMENTE, E REMOÇÃO DE TODAS AS MASSAS QUE COMPÕE O TRAVAMENTO DOS VIDROS. SUBSTITUIÇÃO DE PARTES METÁLICAS QUE ESTÃO COMPLETAMENTE COMPROMETIDAS PELA FERRUGEM, PREENCHIMENTO DAS LACUNAS, TROCA DE CRAVOS METÁLICOS.</t>
  </si>
  <si>
    <t>5,30M² ESQUADRIA (MOSTRADORES DO RELÓGIO). DECAPAGEM TOTAL DE TODA A ESQUADRIA UTILIZANDO MÁQUINAS ELÉTRICAS, PNEUMÁTICAS, TAIS COMO; LIXADEIRA, RETIFICAS, DESENGRUSTRADOR E FERRAMENTAS MANUAIS DESENVOLVIDAS ESPECIFICAMENTE PARA ESTE SERVIÇO. REINSTALAÇÃO DOS VIDROS REMOVIDOS.  TRATAMENTO ANTIORROZIVO E PINTURA DAS ESQUADRIAS DO TIPO (MOSTRADORES DO RELÓGIO): UTILIZANDO SUMASTIC 228 AR COMO TRATAMENTO ANTICORROZIVO E PINTURA DE ACABAMENTO UTILIZANDO POLIURETANO SUMASTAME HS 2677</t>
  </si>
  <si>
    <t xml:space="preserve">5,61M² ESQUADRIA ( GB) RESTAURAÇÃO COM SUBSTITUIÇÃO DE PARTES METÁLICAS QUE ESTÃO COMPLETAMENTE COMPROMETIDAS PELA FERRUGEM, PREENCHIMENTO DAS LACUNAS, TROCA DE CRAVOS METÁLICOS, ORNATOS, FOLHAS, GUIRLANDAS ETC..  </t>
  </si>
  <si>
    <t>5,61M² ESQUADRIA ( GB) DECAPAGEM TOTAL DE TODA A ESQUADRIA UTILIZANDO MÁQUINAS ELÉTRICAS, PNEUMÁTICAS, TAIS COMO; LIXADEIRA, RETIFICAS, DESENGRUSTRADOR E FERRAMENTAS MANUAIS DESENVOLVIDAS ESPECIFICAMENTE PARA ESTE SERVIÇO TRATAMENTO ANTIORROZIVO E PINTURA DAS ESQUADRIAS DO TIPO GB: UTILIZANDO SUMASTIC 228 AR COMO TRATAMENTO ANTICORROZIVO E PINTURA DE ACABAMENTO UTILIZANDO POLIURETANO SUMASTAME HS 2677</t>
  </si>
  <si>
    <t>0,32M² ESQUADRIA ( GC) DECAPAGEM TOTAL DE TODA A ESQUADRIA UTILIZANDO MÁQUINAS ELÉTRICAS, PNEUMÁTICAS, TAIS COMO; LIXADEIRA, RETIFICAS, DESENGRUSTRADOR E FERRAMENTAS MANUAIS DESENVOLVIDAS ESPECIFICAMENTE PARA ESTE SERVIÇO. TRATAMENTO ANTIORROZIVO E PINTURA DAS ESQUADRIAS DO TIPO GC: UTILIZANDO SUMASTIC 228 AR COMO TRATAMENTO ANTICORROZIVO E PINTURA DE ACABAMENTO UTILIZANDO POLIURETANO SUMASTAME HS 2677</t>
  </si>
  <si>
    <t>0,32M² ESQUADRIA ( GC) RESTAURAÇÃO COM SUBSTITUIÇÃO DE PARTES METÁLICAS QUE ESTÃO COMPLETAMENTE COMPROMETIDAS PELA FERRUGEM, PREENCHIMENTO DAS LACUNAS E TROCA DE CRAVOS METÁLICOS</t>
  </si>
  <si>
    <t>5,61M² ESQUADRIA ( GA) RESTAURAÇÃO COM SUBSTITUIÇÃO DE PARTES METÁLICAS QUE ESTÃO COMPLETAMENTE COMPROMETIDAS PELA FERRUGEM, PREENCHIMENTO DAS LACUNAS, TROCA DE CRAVOS METÁLICOS, ORNATOS, FOLHAS, GUIRLANDAS ETC...</t>
  </si>
  <si>
    <t>5,61M² ESQUADRIA ( GA) DECAPAGEM TOTAL DE TODA A ESQUADRIA UTILIZANDO MÁQUINAS ELÉTRICAS, PNEUMÁTICAS, TAIS COMO; LIXADEIRA, RETIFICAS, DESENGRUSTRADOR E FERRAMENTAS MANUAIS DESENVOLVIDAS ESPECIFICAMENTE PARA ESTE SERVIÇO. TRATAMENTO ANTIORROZIVO E PINTURA DAS ESQUADRIAS DO TIPO GA: UTILIZANDO SUMASTIC 228 AR COMO TRATAMENTO ANTICORROZIVO E PINTURA DE ACABAMENTO UTILIZANDO POLIURETANO SUMASTAME HS 2677</t>
  </si>
  <si>
    <t xml:space="preserve">RESTAURO DO INTRADORÇO DO ACERVO, INCLUSIVE CLARABOA DO ACERVO E DA BIBLOTECA: RESTAURAÇÃO COM SUBSTITUIÇÃO DE PARTES METÁLICAS QUE ESTÃO COMPLETAMENTE COMPROMETIDAS PELA FERRUGEM, PREENCHIMENTO DAS LACUNAS, TROCA DE CRAVOS, PARAFUSOS E ETC..  </t>
  </si>
  <si>
    <t>AREA TOTAL DOS ITENS ABAIXO DESCRITOS PARA SEREM DECAPADOS, TRATADOS ANTICORROZIVAMENTE E PINTADOS  É DE 424,97m² ESTIMAMOS QUE HAVERÁ INTERVENÇÃO EFETIVAMENTE EM APENAS 30% DO TOTAL DOS ITENS. O SERVIÇO CONSISTE EM: DECAPAGEM DE TODA A ÁREA QUE SERÁ FEITA A INTERVENÃO DE REVIISÃO, UTILIZANDO MÁQUINAS ELÉTRICAS, PNEUMÁTICAS, TAIS COMO; LIXADEIRA, RETIFICAS, DESENGRUSTRADOR E FERRAMENTAS MANUAIS DESENVOLVIDAS ESPECIFICAMENTE PARA ESTE SERVIÇO.  TRATAMENTO ANTIORROZIVO E PINTURA DE TODA A ÁREA QUE SERÁ FEITA A INTERVENÃO DE REVIISÃO: UTILIZANDO SUMASTIC 228 AR COMO TRATAMENTO ANTICORROZIVO E PINTURA DE ACABAMENTO UTILIZANDO POLIURETANO SUMASTAME HS 2677</t>
  </si>
  <si>
    <t xml:space="preserve">AREA TOTAL DOS ITENS ABAIXO DESCRITOS PARA SEREM REVISADOS  É DE 424,97m² ESTIMAMOS QUE HAVERÁ INTERVENÇÃO EFETIVAMENTE EM APENAS 30% DO TOTAL DOS ITENS, QUE SÃO INTRADORÇO DO  SALÃO DE LEITURA/ BIBLIOTECA, REVISÃO DA ESTRUTURA METÁLICA DAS DUAS ABOBODAS LINDEIRAS A TORRE DO RELÓGIO E A CENTRAL  REVISÃO COM; SUBSTITUIÇÃO DE PARTES METÁLICAS QUE ENCONTRAM-SE COMPLETAMENTE AVARIADAS POR BAIXO DA PINTURA NOVA, PREENCHIMENTO DAS LACUNAS, TROCA DE CRAVOS, PARAFUSOS E ETC..   </t>
  </si>
  <si>
    <t xml:space="preserve">RESTAURAÇÃO DOS PISOS, ESCADAS COM CORRIMÃO E GUARDA CORPO E ELEMENTOS DECORATIVOS, E PRATELEIRAS DA BIBLIOTECA. RESTAURAÇÃO COM SUBSTITUIÇÃO DE PARTES METÁLICAS QUE ESTÃO COMPLETAMENTE COMPROMETIDAS PELA FERRUGEM, PREENCHIMENTO DAS LACUNAS, TROCA DE ARREBITES, PARAFUSOS E ETC..  </t>
  </si>
  <si>
    <t xml:space="preserve">RESTAURAÇÃO DOS PISOS E ESCADAS METÁLICAS INCLUSIVE CORRIMÃO: RESTAURAÇÃO COM SUBSTITUIÇÃO DE PARTES METÁLICAS QUE ESTÃO COMPLETAMENTE COMPROMETIDAS PELA FERRUGEM, PREENCHIMENTO DAS LACUNAS, TROCA DE ARREBITES, PARAFUSOS E ETC.. </t>
  </si>
  <si>
    <t xml:space="preserve">RESTAURAÇÃO DO CONJUNTO METÁLICO - TRELIÇAS, PILARES, VIGAS, SUPORTES, SISTEMAS DE ANCORAGEM, ESCADAS TIPOS MARINHEIRO, APARELHOS DE APOIO E REFORÇO: RESTAURAÇÃO COM SUBSTITUIÇÃO DE PARTES METÁLICAS QUE ESTÃO COMPLETAMENTE COMPROMETIDAS PELA FERRUGEM, PREENCHIMENTO DAS LACUNAS, TROCA DE ARREBITES, PARAFUSOS E ETC..  </t>
  </si>
  <si>
    <t>RESTAURAÇÃO DAS ALEGORIAS E REVESTIMENTOS METÁLICOS. QUE SÃO: COLUNAS, CAPITEIS REVESTIMENTO DA CÚPULA, GUIRLANDAS, FLORÕES, SIMÁLIAS E CARENAGEM:  COM SUBSTITUIÇÃO DE PARTES METÁLICAS QUE ESTÃO COMPLETAMENTE COMPROMETIDAS PELA FERRUGEM, PREENCHIMENTO DAS LACUNAS, TROCA DE ARREBITES, PARAFUSOS E ETC..</t>
  </si>
  <si>
    <t>DECAPAGEM DE TODO O PISO UTILIZANDO MÁQUINAS ELÉTRICAS, PNEUMÁTICAS, TAIS COMO; LIXADEIRA, RETIFICAS, DESENGRUSTRADOR E FERRAMENTAS MANUAIS DESENVOLVIDAS ESPECIFICAMENTE PARA ESTE SERVIÇO. PINTURA DO PISO DA BIBLIOTECA COM:  PRIMER SUMASTIC 228 EM UMA DEMÃO, APÓS APLICAR A LINHA PARA PISO QUE É SUMADUR DECK FINISH, EM DUAS DEMÃOS DE 120 MICROMETROS</t>
  </si>
  <si>
    <t xml:space="preserve">DECAPAGEM TOTAL DE ESCADAS COM CORRIMÃO E GUARDA CORPO E ELEMENTOS DECORATIVOS, E PRATELEIRAS DA BIBLIOTECA. UTILIZANDO MÁQUINAS ELÉTRICAS, PNEUMÁTICAS, TAIS COMO; LIXADEIRA, RETIFICAS, DESENGRUSTRADOR E FERRAMENTAS MANUAIS DESENVOLVIDAS ESPECIFICAMENTE PARA ESTE SERVIÇO. TRATAMENTO ANTIORROZIVO E PINTURA, ESCADAS COM CORRIMÃO E GUARDA CORPO E ELEMENTOS DECORATIVOS, E PRATELEIRAS DA BIBLIOTECA: UTILIZANDO SUMASTIC 228 AR COMO TRATAMENTO ANTICORROZIVO E PINTURA DE ACABAMENTO UTILIZANDO POLIURETANO SUMASTAME HS 2677
</t>
  </si>
  <si>
    <t>DECAPAGEM TOTAL DO INTRADORÇO DO ACERVO, INCLUSIVE CLARABOA DO ACERVO E DA BIBLOTECA UTILIZANDO MÁQUINAS ELÉTRICAS, PNEUMÁTICAS, TAIS COMO; LIXADEIRA, RETIFICAS, DESENGRUSTRADOR E FERRAMENTAS MANUAIS DESENVOLVIDAS ESPECIFICAMENTE PARA ESTE SERVIÇO.  REMOÇÃO DE TODOS OS VIDROS DAS CLARABÓIAS CUIDADOSAMENTE, E REMOÇÃO DE TODAS AS MASSAS QUE COMPÕE O TRAVAMENTO DOS VIDROS, APÓS RESTAURAÇÃO DE TODO O CONJUNTO FAREMOS A DEVIDA REINSTALAÇÃO DOS VIDROS. TRATAMENTO ANTIORROZIVO E PINTURA DO  INTRADORÇO DO ACERVO, INCLUSIVE CLARABOA DO ACERVO E DA BIBLOTECA: UTILIZANDO SUMASTIC 228 AR COMO TRATAMENTO ANTICORROZIVO E PINTURA DE ACABAMENTO UTILIZANDO POLIURETANO SUMASTAME HS 2677</t>
  </si>
  <si>
    <t>DECAPAGEM TOTAL DE TODOS OS PISOS E ESCADAS METÁLICAS INCLUSIVE CORRIMÃO: UTILIZANDO MÁQUINAS ELÉTRICAS, PNEUMÁTICAS, TAIS COMO; LIXADEIRA, RETIFICAS, DESENGRUSTRADOR E FERRAMENTAS MANUAIS DESENVOLVIDAS ESPECIFICAMENTE PARA ESTE SERVIÇO.  TRATAMENTO ANTIORROZIVO E PINTURA DOS PISOS E ESCADAS METÁLICAS INCLUSIVE CORRIMÃO: UTILIZANDO SUMASTIC 228 AR COMO TRATAMENTO ANTICORROZIVO E PINTURA DE ACABAMENTO UTILIZANDO POLIURETANO SUMASTAME HS 2677</t>
  </si>
  <si>
    <t>DECAPAGEM TOTAL DE TODO O CONJUNTO METÁLICO - TRELIÇAS, PILARES, VIGAS, SUPORTES, SISTEMAS DE ANCORAGEM, ESCADAS TIPOS MARINHEIRO, APARELHOS DE APOIO E REFORÇO: UTILIZANDO MÁQUINAS ELÉTRICAS, PNEUMÁTICAS, TAIS COMO; LIXADEIRA, RETIFICAS, DESENGRUSTRADOR E FERRAMENTAS MANUAIS DESENVOLVIDAS ESPECIFICAMENTE PARA ESTE SERVIÇO. TRATAMENTO ANTIORROZIVO E PINTURA DOS PISOS E ESCADAS METÁLICAS INCLUSIVE CORRIMÃO: UTILIZANDO SUMASTIC 228 AR COMO TRATAMENTO ANTICORROZIVO E PINTURA DE ACABAMENTO UTILIZANDO POLIURETANO SUMASTAME HS 2677</t>
  </si>
  <si>
    <t>DECAPAGEM TOTAL DAS ALEGORIAS E REVESTIMENTOS METÁLICOS. QUE SÃO: COLUNAS, CAPITEIS REVESTIMENTO DA CÚPULA, GUIRLANDAS, FLORÕES, SIMÁLIAS E CARENAGEM, UTILIZANDO MÁQUINAS ELÉTRICAS, PNEUMÁTICAS, TAIS COMO; LIXADEIRA, RETIFICAS, DESENGRUSTRADOR E FERRAMENTAS MANUAIS DESENVOLVIDAS ESPECIFICAMENTE PARA ESTE SERVIÇO.  TRATAMENTO ANTIORROZIVO E PINTURA DAS ALEGORIAS E REVESTIMENTOS METÁLICOS. QUE SÃO: COLUNAS, CAPITEIS REVESTIMENTO DA CÚPULA, GUIRLANDAS, FLORÕES, SIMÁLIAS E CARENAGEM: UTILIZANDO SUMASTIC 228 AR COMO TRATAMENTO ANTICORROZIVO E PINTURA DE ACABAMENTO UTILIZANDO POLIURETANO SUMASTAME HS 2677</t>
  </si>
  <si>
    <t>vb</t>
  </si>
  <si>
    <t>VALOR GLOBAL DA OBRA</t>
  </si>
  <si>
    <t>4.14</t>
  </si>
  <si>
    <t xml:space="preserve">RESTAURO DO INTRADORÇO DO ANFITEATRO B: RESTAURAÇÃO COM SUBSTITUIÇÃO DE PARTES METÁLICAS QUE ESTÃO COMPLETAMENTE COMPROMETIDAS PELA FERRUGEM, PREENCHIMENTO DAS LACUNAS, TROCA DE CRAVOS, PARAFUSOS E ETC.. </t>
  </si>
  <si>
    <t>DECAPAGEM TOTAL DO INTRADORÇO ANFITEATRO B UTILIZANDO MÁQUINAS ELÉTRICAS, PNEUMÁTICAS, TAIS COMO; LIXADEIRA, RETIFICAS, DESENGRUSTRADOR E FERRAMENTAS MANUAIS DESENVOLVIDAS ESPECIFICAMENTE PARA ESTE SERVIÇO. TRATAMENTO ANTIORROZIVO E PINTURA DO  INTRADORÇO DO ACERVO, INCLUSIVE CLARABOA DO ACERVO E DA BIBLOTECA: UTILIZANDO SUMASTIC 228 AR COMO TRATAMENTO ANTICORROZIVO E PINTURA DE ACABAMENTO UTILIZANDO POLIURETANO SUMASTAME HS 2677</t>
  </si>
  <si>
    <t xml:space="preserve">AREA TOTAL DO INTRADORÇO DO ANFITEATRO CASTRO ALVES  É DE 103,16m² ESTIMAMOS QUE HAVERÁ INTERVENÇÃO EFETIVAMENTE EM APENAS 30% DA ÁREA TOTAL DO INTRADORÇO,  REVISÃO COM; SUBSTITUIÇÃO DE PARTES METÁLICAS QUE ENCONTRAM-SE COMPLETAMENTE AVARIADAS POR BAIXO DA PINTURA NOVA, PREENCHIMENTO DAS LACUNAS, TROCA DE CRAVOS, PARAFUSOS E ETC..   </t>
  </si>
  <si>
    <t>AREA TOTAL DO INTRADORÇO DO ANFITEATRO CASTRO ALVES  É DE 103,16m²  ESTIMAMOS QUE HAVERÁ INTERVENÇÃO EFETIVAMENTE EM APENAS 30% DA AREA TOTAL O SERVIÇO CONSISTE EM: DECAPAGEM DE TODA A ÁREA QUE SERÁ FEITA A INTERVENÃO DE REVISÃO, UTILIZANDO MÁQUINAS ELÉTRICAS, PNEUMÁTICAS, TAIS COMO; LIXADEIRA, RETIFICAS, DESENGRUSTRADOR E FERRAMENTAS MANUAIS DESENVOLVIDAS ESPECIFICAMENTE PARA ESTE SERVIÇO.  TRATAMENTO ANTIORROZIVO E PINTURA DE TODA A ÁREA QUE SERÁ FEITA A INTERVENÃO DE REVIISÃO: UTILIZANDO SUMASTIC 228 AR COMO TRATAMENTO ANTICORROZIVO E PINTURA DE ACABAMENTO UTILIZANDO POLIURETANO SUMASTAME HS 2677</t>
  </si>
  <si>
    <t>RESTAURAÇÃO DO INTRADORÇO DA BIBLIOTECA, SALÃO DE LEITURA E REVISÃO DE ABÓBODAS</t>
  </si>
  <si>
    <t>RESTAURAÇÃO DAS ESQUADRIAS METÁLICAS DO LADO SUDOESTE QUE SÃO: GB, GA, GC, PFA, 2 JFA + 2 MOSTRADORES DO RELÓGIO. E DO LADO NORDESTE SÓ AS 3 PORTAS PFA. FABRICAÇÃO DE ESQUADRIAS DE PROTEÇÃO PARA JANELAS DA BIBLIOTECA</t>
  </si>
  <si>
    <t>FABRICAÇÃO E INSTALAÇÃO DE ESQUADRIAS DE PROTEÇÃO PARA JANELAS DA BIBLIOTECA, ESQUADRIAS EM TUBOS E CANTONEIRAS METÁLICAS MED. 2,40M DE ALTURA X 1,52M DE LARGURA. COM FECHAMENTO EM TELA METÁLICA DE 1'', ABERTURA EM DUAS FOLHAS DE GIRO COM FEIXOS TIPO ALDABRA E CADEADO, TODAS AS ESQUADRIAS SERÃO DEVIDAMENTE, ALINHADA, NILEVADA, MONTADA EM GABARITO PARA MANTER A UNIFORMIDADE E SOLDADA COM SOLDA MIG. NIVELAMENTO DAS SOLDAS COM ESMARILHADEIRA CIRCULAR E DISCO ABRASIVO, LIXAMENTO MANUAL COM LIXA ABRASIVA, LIMPEZA QUÍMICA COM SOLUÇÃO DESENGRAZANTE, TRATAMENTO ANTIORROZIVO E PINTURA DAS ESQUADRIAS, UTILIZANDO SUMASTIC 228 AR COMO TRATAMENTO ANTICORROZIVO E PINTURA DE ACABAMENTO UTILIZANDO POLIURETANO SUMASTAME HS 2677</t>
  </si>
  <si>
    <t>RESTAURO DO INTRADORÇO DO ANFITEATRO B E REVISÃO DO INTRADORÇO DO ANFITEATRO CASTRO ALVES</t>
  </si>
  <si>
    <t>pisoa e escadas metálicas do torreão</t>
  </si>
  <si>
    <t>torre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</si>
</sst>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7" fillId="0" borderId="0"/>
    <xf numFmtId="0" fontId="5" fillId="0" borderId="0"/>
    <xf numFmtId="9" fontId="7" fillId="0" borderId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4" fontId="2" fillId="0" borderId="0" applyFont="0" applyFill="0" applyBorder="0" applyAlignment="0" applyProtection="0"/>
  </cellStyleXfs>
  <cellXfs count="58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64" fontId="3" fillId="0" borderId="1" xfId="1" applyFont="1" applyFill="1" applyBorder="1" applyAlignment="1">
      <alignment horizontal="center" vertical="center"/>
    </xf>
    <xf numFmtId="164" fontId="1" fillId="3" borderId="1" xfId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/>
    </xf>
    <xf numFmtId="164" fontId="0" fillId="0" borderId="1" xfId="1" applyFont="1" applyFill="1" applyBorder="1" applyAlignment="1">
      <alignment horizontal="center" vertical="center" wrapText="1"/>
    </xf>
    <xf numFmtId="164" fontId="0" fillId="4" borderId="1" xfId="1" applyFont="1" applyFill="1" applyBorder="1" applyAlignment="1">
      <alignment horizontal="center" vertical="center" wrapText="1"/>
    </xf>
    <xf numFmtId="44" fontId="1" fillId="3" borderId="1" xfId="7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4" fontId="1" fillId="3" borderId="1" xfId="7" applyFont="1" applyFill="1" applyBorder="1" applyAlignment="1">
      <alignment horizontal="center" vertical="center" wrapText="1"/>
    </xf>
    <xf numFmtId="44" fontId="3" fillId="0" borderId="1" xfId="7" applyFont="1" applyFill="1" applyBorder="1" applyAlignment="1">
      <alignment horizontal="center" vertical="center" shrinkToFit="1"/>
    </xf>
    <xf numFmtId="44" fontId="0" fillId="0" borderId="1" xfId="7" applyFont="1" applyFill="1" applyBorder="1" applyAlignment="1">
      <alignment horizontal="center" vertical="center"/>
    </xf>
    <xf numFmtId="44" fontId="0" fillId="0" borderId="1" xfId="7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 vertical="center" wrapText="1"/>
    </xf>
    <xf numFmtId="44" fontId="1" fillId="0" borderId="1" xfId="7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5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8">
    <cellStyle name="Moeda" xfId="7" builtinId="4"/>
    <cellStyle name="Normal" xfId="0" builtinId="0"/>
    <cellStyle name="Normal 13" xfId="3"/>
    <cellStyle name="Normal 2" xfId="2"/>
    <cellStyle name="Normal 6" xfId="6"/>
    <cellStyle name="Porcentagem 10" xfId="5"/>
    <cellStyle name="Porcentagem 2" xfId="4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126037</xdr:colOff>
      <xdr:row>1</xdr:row>
      <xdr:rowOff>35716</xdr:rowOff>
    </xdr:from>
    <xdr:to>
      <xdr:col>2</xdr:col>
      <xdr:colOff>2572567</xdr:colOff>
      <xdr:row>4</xdr:row>
      <xdr:rowOff>44120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F95F5B1-9303-4F6C-A2D9-2D4E80F71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256" y="226216"/>
          <a:ext cx="2446530" cy="579904"/>
        </a:xfrm>
        <a:prstGeom prst="rect">
          <a:avLst/>
        </a:prstGeom>
      </xdr:spPr>
    </xdr:pic>
    <xdr:clientData/>
  </xdr:twoCellAnchor>
  <xdr:twoCellAnchor>
    <xdr:from>
      <xdr:col>2</xdr:col>
      <xdr:colOff>1309688</xdr:colOff>
      <xdr:row>1</xdr:row>
      <xdr:rowOff>11907</xdr:rowOff>
    </xdr:from>
    <xdr:to>
      <xdr:col>6</xdr:col>
      <xdr:colOff>640557</xdr:colOff>
      <xdr:row>5</xdr:row>
      <xdr:rowOff>178912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ECB2281E-B59F-4A24-A0D4-C784E1E91996}"/>
            </a:ext>
          </a:extLst>
        </xdr:cNvPr>
        <xdr:cNvSpPr txBox="1">
          <a:spLocks noChangeArrowheads="1"/>
        </xdr:cNvSpPr>
      </xdr:nvSpPr>
      <xdr:spPr bwMode="auto">
        <a:xfrm>
          <a:off x="1916907" y="202407"/>
          <a:ext cx="5534025" cy="9290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>
            <a:lnSpc>
              <a:spcPct val="115000"/>
            </a:lnSpc>
            <a:spcAft>
              <a:spcPts val="0"/>
            </a:spcAft>
          </a:pPr>
          <a:r>
            <a:rPr lang="pt-BR" sz="100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Renê Vieira Roque da Silva Junior Serralharia. CNPJ: 11.863.315/0001-89</a:t>
          </a:r>
          <a:endParaRPr lang="pt-BR" sz="10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pt-BR" sz="100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Tel. (81) 3432-5046/(81) 8802-8155/ r4metais@hotmail.com</a:t>
          </a:r>
          <a:endParaRPr lang="pt-BR" sz="10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15000"/>
            </a:lnSpc>
            <a:spcAft>
              <a:spcPts val="1000"/>
            </a:spcAft>
          </a:pPr>
          <a:r>
            <a:rPr lang="pt-BR" sz="100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Rua Rodizita, n.º 16, bairro: Jardim Atlântico – Olinda-PE- CEP: 53.060-340</a:t>
          </a:r>
          <a:endParaRPr lang="pt-BR" sz="10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730410</xdr:colOff>
      <xdr:row>0</xdr:row>
      <xdr:rowOff>63342</xdr:rowOff>
    </xdr:from>
    <xdr:to>
      <xdr:col>6</xdr:col>
      <xdr:colOff>730410</xdr:colOff>
      <xdr:row>4</xdr:row>
      <xdr:rowOff>177642</xdr:rowOff>
    </xdr:to>
    <xdr:cxnSp macro="">
      <xdr:nvCxnSpPr>
        <xdr:cNvPr id="4" name="Conector reto 3">
          <a:extLst>
            <a:ext uri="{FF2B5EF4-FFF2-40B4-BE49-F238E27FC236}">
              <a16:creationId xmlns:a16="http://schemas.microsoft.com/office/drawing/2014/main" xmlns="" id="{0F6BE765-4CBF-4B83-A210-D95BB45D138F}"/>
            </a:ext>
          </a:extLst>
        </xdr:cNvPr>
        <xdr:cNvCxnSpPr>
          <a:cxnSpLocks/>
        </xdr:cNvCxnSpPr>
      </xdr:nvCxnSpPr>
      <xdr:spPr>
        <a:xfrm>
          <a:off x="7540785" y="63342"/>
          <a:ext cx="0" cy="876300"/>
        </a:xfrm>
        <a:prstGeom prst="line">
          <a:avLst/>
        </a:prstGeom>
        <a:ln>
          <a:solidFill>
            <a:srgbClr val="E5322C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0</xdr:row>
      <xdr:rowOff>72867</xdr:rowOff>
    </xdr:from>
    <xdr:to>
      <xdr:col>6</xdr:col>
      <xdr:colOff>1226345</xdr:colOff>
      <xdr:row>0</xdr:row>
      <xdr:rowOff>95250</xdr:rowOff>
    </xdr:to>
    <xdr:cxnSp macro="">
      <xdr:nvCxnSpPr>
        <xdr:cNvPr id="5" name="Conector reto 4">
          <a:extLst>
            <a:ext uri="{FF2B5EF4-FFF2-40B4-BE49-F238E27FC236}">
              <a16:creationId xmlns:a16="http://schemas.microsoft.com/office/drawing/2014/main" xmlns="" id="{A6A34B54-654F-4BFD-A694-5A2E74F546DB}"/>
            </a:ext>
          </a:extLst>
        </xdr:cNvPr>
        <xdr:cNvCxnSpPr>
          <a:cxnSpLocks/>
        </xdr:cNvCxnSpPr>
      </xdr:nvCxnSpPr>
      <xdr:spPr>
        <a:xfrm flipV="1">
          <a:off x="0" y="72867"/>
          <a:ext cx="8036720" cy="22383"/>
        </a:xfrm>
        <a:prstGeom prst="line">
          <a:avLst/>
        </a:prstGeom>
        <a:ln>
          <a:solidFill>
            <a:srgbClr val="E5322C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4</xdr:row>
      <xdr:rowOff>178594</xdr:rowOff>
    </xdr:from>
    <xdr:to>
      <xdr:col>6</xdr:col>
      <xdr:colOff>1235870</xdr:colOff>
      <xdr:row>4</xdr:row>
      <xdr:rowOff>189549</xdr:rowOff>
    </xdr:to>
    <xdr:cxnSp macro="">
      <xdr:nvCxnSpPr>
        <xdr:cNvPr id="6" name="Conector reto 5">
          <a:extLst>
            <a:ext uri="{FF2B5EF4-FFF2-40B4-BE49-F238E27FC236}">
              <a16:creationId xmlns:a16="http://schemas.microsoft.com/office/drawing/2014/main" xmlns="" id="{1B791674-F63D-407E-A081-ED48D9ED1B3C}"/>
            </a:ext>
          </a:extLst>
        </xdr:cNvPr>
        <xdr:cNvCxnSpPr>
          <a:cxnSpLocks/>
        </xdr:cNvCxnSpPr>
      </xdr:nvCxnSpPr>
      <xdr:spPr>
        <a:xfrm>
          <a:off x="0" y="940594"/>
          <a:ext cx="8046245" cy="10955"/>
        </a:xfrm>
        <a:prstGeom prst="line">
          <a:avLst/>
        </a:prstGeom>
        <a:ln>
          <a:solidFill>
            <a:srgbClr val="E5322C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466091</xdr:colOff>
      <xdr:row>0</xdr:row>
      <xdr:rowOff>72867</xdr:rowOff>
    </xdr:from>
    <xdr:to>
      <xdr:col>1</xdr:col>
      <xdr:colOff>466091</xdr:colOff>
      <xdr:row>4</xdr:row>
      <xdr:rowOff>187167</xdr:rowOff>
    </xdr:to>
    <xdr:cxnSp macro="">
      <xdr:nvCxnSpPr>
        <xdr:cNvPr id="11" name="Conector reto 10">
          <a:extLst>
            <a:ext uri="{FF2B5EF4-FFF2-40B4-BE49-F238E27FC236}">
              <a16:creationId xmlns:a16="http://schemas.microsoft.com/office/drawing/2014/main" xmlns="" id="{4EA38BB6-F765-4B48-B4AB-3591D76782D2}"/>
            </a:ext>
          </a:extLst>
        </xdr:cNvPr>
        <xdr:cNvCxnSpPr>
          <a:cxnSpLocks/>
        </xdr:cNvCxnSpPr>
      </xdr:nvCxnSpPr>
      <xdr:spPr>
        <a:xfrm>
          <a:off x="466091" y="72867"/>
          <a:ext cx="0" cy="876300"/>
        </a:xfrm>
        <a:prstGeom prst="line">
          <a:avLst/>
        </a:prstGeom>
        <a:ln>
          <a:solidFill>
            <a:srgbClr val="E5322C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topLeftCell="B1" zoomScale="80" zoomScaleNormal="80" workbookViewId="0">
      <selection activeCell="K22" sqref="K22"/>
    </sheetView>
  </sheetViews>
  <sheetFormatPr defaultRowHeight="15" x14ac:dyDescent="0.25"/>
  <cols>
    <col min="1" max="1" width="0" hidden="1" customWidth="1"/>
    <col min="3" max="3" width="68.28515625" customWidth="1"/>
    <col min="4" max="4" width="6.7109375" customWidth="1"/>
    <col min="5" max="5" width="10.5703125" style="23" customWidth="1"/>
    <col min="6" max="6" width="17.5703125" style="28" customWidth="1"/>
    <col min="7" max="7" width="18.5703125" style="28" customWidth="1"/>
  </cols>
  <sheetData>
    <row r="1" spans="1:8" x14ac:dyDescent="0.25">
      <c r="A1" s="37"/>
      <c r="B1" s="37"/>
      <c r="C1" s="38"/>
      <c r="D1" s="38"/>
      <c r="E1" s="39"/>
      <c r="F1" s="40"/>
      <c r="G1" s="41"/>
    </row>
    <row r="2" spans="1:8" x14ac:dyDescent="0.25">
      <c r="A2" s="42"/>
      <c r="B2" s="42"/>
      <c r="C2" s="43"/>
      <c r="D2" s="43"/>
      <c r="E2" s="4"/>
      <c r="F2" s="44"/>
      <c r="G2" s="45"/>
    </row>
    <row r="3" spans="1:8" x14ac:dyDescent="0.25">
      <c r="A3" s="42"/>
      <c r="B3" s="42"/>
      <c r="C3" s="43"/>
      <c r="D3" s="43"/>
      <c r="E3" s="4"/>
      <c r="F3" s="44"/>
      <c r="G3" s="45"/>
    </row>
    <row r="4" spans="1:8" x14ac:dyDescent="0.25">
      <c r="A4" s="42"/>
      <c r="B4" s="42"/>
      <c r="C4" s="43"/>
      <c r="D4" s="43"/>
      <c r="E4" s="4"/>
      <c r="F4" s="44"/>
      <c r="G4" s="45"/>
    </row>
    <row r="5" spans="1:8" x14ac:dyDescent="0.25">
      <c r="A5" s="42"/>
      <c r="B5" s="42"/>
      <c r="C5" s="43"/>
      <c r="D5" s="43"/>
      <c r="E5" s="4"/>
      <c r="F5" s="44"/>
      <c r="G5" s="45"/>
    </row>
    <row r="6" spans="1:8" x14ac:dyDescent="0.25">
      <c r="A6" s="42"/>
      <c r="B6" s="42"/>
      <c r="C6" s="43"/>
      <c r="D6" s="43"/>
      <c r="E6" s="4"/>
      <c r="F6" s="44"/>
      <c r="G6" s="45"/>
    </row>
    <row r="7" spans="1:8" ht="21.75" customHeight="1" x14ac:dyDescent="0.25">
      <c r="A7" s="51"/>
      <c r="B7" s="51"/>
      <c r="C7" s="56" t="s">
        <v>26</v>
      </c>
      <c r="D7" s="56"/>
      <c r="E7" s="56"/>
      <c r="F7" s="56"/>
      <c r="G7" s="57"/>
    </row>
    <row r="8" spans="1:8" x14ac:dyDescent="0.25">
      <c r="A8" s="46"/>
      <c r="B8" s="46"/>
      <c r="C8" s="47"/>
      <c r="D8" s="47"/>
      <c r="E8" s="48"/>
      <c r="F8" s="49"/>
      <c r="G8" s="50"/>
    </row>
    <row r="9" spans="1:8" s="5" customFormat="1" ht="23.25" customHeight="1" x14ac:dyDescent="0.25">
      <c r="A9" s="22"/>
      <c r="B9" s="52" t="s">
        <v>17</v>
      </c>
      <c r="C9" s="53" t="s">
        <v>16</v>
      </c>
      <c r="D9" s="53" t="s">
        <v>18</v>
      </c>
      <c r="E9" s="54" t="s">
        <v>19</v>
      </c>
      <c r="F9" s="53" t="s">
        <v>36</v>
      </c>
      <c r="G9" s="53" t="s">
        <v>1</v>
      </c>
    </row>
    <row r="10" spans="1:8" s="6" customFormat="1" ht="38.25" customHeight="1" x14ac:dyDescent="0.25">
      <c r="A10" s="22">
        <v>0</v>
      </c>
      <c r="B10" s="1">
        <v>2</v>
      </c>
      <c r="C10" s="2" t="s">
        <v>86</v>
      </c>
      <c r="D10" s="10"/>
      <c r="E10" s="17"/>
      <c r="F10" s="24"/>
      <c r="G10" s="24">
        <f>SUM(G11:G14)</f>
        <v>147488.2647</v>
      </c>
    </row>
    <row r="11" spans="1:8" s="5" customFormat="1" ht="83.25" customHeight="1" x14ac:dyDescent="0.25">
      <c r="A11" s="22"/>
      <c r="B11" s="8" t="s">
        <v>12</v>
      </c>
      <c r="C11" s="15" t="s">
        <v>66</v>
      </c>
      <c r="D11" s="14" t="s">
        <v>35</v>
      </c>
      <c r="E11" s="16">
        <v>159.43</v>
      </c>
      <c r="F11" s="25">
        <v>172</v>
      </c>
      <c r="G11" s="25">
        <f>F11*E11</f>
        <v>27421.960000000003</v>
      </c>
    </row>
    <row r="12" spans="1:8" s="5" customFormat="1" ht="197.25" customHeight="1" x14ac:dyDescent="0.25">
      <c r="A12" s="22"/>
      <c r="B12" s="8" t="s">
        <v>13</v>
      </c>
      <c r="C12" s="15" t="s">
        <v>75</v>
      </c>
      <c r="D12" s="14" t="s">
        <v>35</v>
      </c>
      <c r="E12" s="16">
        <v>159.43</v>
      </c>
      <c r="F12" s="25">
        <v>454</v>
      </c>
      <c r="G12" s="25">
        <f t="shared" ref="G12:G14" si="0">F12*E12</f>
        <v>72381.22</v>
      </c>
    </row>
    <row r="13" spans="1:8" s="5" customFormat="1" ht="139.5" customHeight="1" x14ac:dyDescent="0.25">
      <c r="A13" s="22"/>
      <c r="B13" s="8" t="s">
        <v>14</v>
      </c>
      <c r="C13" s="15" t="s">
        <v>68</v>
      </c>
      <c r="D13" s="14" t="s">
        <v>35</v>
      </c>
      <c r="E13" s="16">
        <v>127.49</v>
      </c>
      <c r="F13" s="25">
        <v>154.03</v>
      </c>
      <c r="G13" s="25">
        <f t="shared" si="0"/>
        <v>19637.2847</v>
      </c>
    </row>
    <row r="14" spans="1:8" s="5" customFormat="1" ht="197.25" customHeight="1" x14ac:dyDescent="0.25">
      <c r="A14" s="22"/>
      <c r="B14" s="8" t="s">
        <v>15</v>
      </c>
      <c r="C14" s="15" t="s">
        <v>67</v>
      </c>
      <c r="D14" s="14" t="s">
        <v>35</v>
      </c>
      <c r="E14" s="16">
        <v>127.49</v>
      </c>
      <c r="F14" s="25">
        <v>220</v>
      </c>
      <c r="G14" s="25">
        <f t="shared" si="0"/>
        <v>28047.8</v>
      </c>
    </row>
    <row r="15" spans="1:8" s="6" customFormat="1" ht="36" customHeight="1" x14ac:dyDescent="0.25">
      <c r="A15" s="22">
        <v>0</v>
      </c>
      <c r="B15" s="1">
        <v>3</v>
      </c>
      <c r="C15" s="2" t="s">
        <v>37</v>
      </c>
      <c r="D15" s="10"/>
      <c r="E15" s="17"/>
      <c r="F15" s="24"/>
      <c r="G15" s="24">
        <f>SUM(G16:G24)</f>
        <v>524895.12</v>
      </c>
    </row>
    <row r="16" spans="1:8" s="5" customFormat="1" ht="71.25" customHeight="1" x14ac:dyDescent="0.25">
      <c r="A16" s="22">
        <f>1+A15</f>
        <v>1</v>
      </c>
      <c r="B16" s="8" t="s">
        <v>2</v>
      </c>
      <c r="C16" s="13" t="s">
        <v>70</v>
      </c>
      <c r="D16" s="12" t="s">
        <v>52</v>
      </c>
      <c r="E16" s="18">
        <v>1</v>
      </c>
      <c r="F16" s="26">
        <v>37065.120000000003</v>
      </c>
      <c r="G16" s="26">
        <f>F16*E16</f>
        <v>37065.120000000003</v>
      </c>
      <c r="H16" s="5" t="s">
        <v>90</v>
      </c>
    </row>
    <row r="17" spans="1:8" s="5" customFormat="1" ht="126" customHeight="1" x14ac:dyDescent="0.25">
      <c r="A17" s="22"/>
      <c r="B17" s="8" t="s">
        <v>3</v>
      </c>
      <c r="C17" s="13" t="s">
        <v>76</v>
      </c>
      <c r="D17" s="12" t="s">
        <v>52</v>
      </c>
      <c r="E17" s="18">
        <v>1</v>
      </c>
      <c r="F17" s="26">
        <v>55050</v>
      </c>
      <c r="G17" s="26">
        <f t="shared" ref="G17:G24" si="1">F17*E17</f>
        <v>55050</v>
      </c>
      <c r="H17" s="5" t="s">
        <v>90</v>
      </c>
    </row>
    <row r="18" spans="1:8" s="5" customFormat="1" ht="43.5" customHeight="1" x14ac:dyDescent="0.25">
      <c r="A18" s="22"/>
      <c r="B18" s="8" t="s">
        <v>4</v>
      </c>
      <c r="C18" s="13" t="s">
        <v>39</v>
      </c>
      <c r="D18" s="12" t="s">
        <v>52</v>
      </c>
      <c r="E18" s="18">
        <v>1</v>
      </c>
      <c r="F18" s="26">
        <v>14208</v>
      </c>
      <c r="G18" s="26">
        <f t="shared" si="1"/>
        <v>14208</v>
      </c>
    </row>
    <row r="19" spans="1:8" s="5" customFormat="1" ht="98.25" customHeight="1" x14ac:dyDescent="0.25">
      <c r="A19" s="22"/>
      <c r="B19" s="8" t="s">
        <v>5</v>
      </c>
      <c r="C19" s="13" t="s">
        <v>71</v>
      </c>
      <c r="D19" s="12" t="s">
        <v>52</v>
      </c>
      <c r="E19" s="18">
        <v>1</v>
      </c>
      <c r="F19" s="26">
        <v>106452</v>
      </c>
      <c r="G19" s="26">
        <f t="shared" si="1"/>
        <v>106452</v>
      </c>
    </row>
    <row r="20" spans="1:8" s="5" customFormat="1" ht="157.5" customHeight="1" x14ac:dyDescent="0.25">
      <c r="A20" s="22"/>
      <c r="B20" s="8" t="s">
        <v>20</v>
      </c>
      <c r="C20" s="13" t="s">
        <v>77</v>
      </c>
      <c r="D20" s="12" t="s">
        <v>52</v>
      </c>
      <c r="E20" s="18">
        <v>1</v>
      </c>
      <c r="F20" s="26">
        <v>121260</v>
      </c>
      <c r="G20" s="26">
        <f t="shared" si="1"/>
        <v>121260</v>
      </c>
      <c r="H20" s="5" t="s">
        <v>91</v>
      </c>
    </row>
    <row r="21" spans="1:8" s="5" customFormat="1" ht="92.25" customHeight="1" x14ac:dyDescent="0.25">
      <c r="A21" s="22"/>
      <c r="B21" s="8" t="s">
        <v>9</v>
      </c>
      <c r="C21" s="29" t="s">
        <v>72</v>
      </c>
      <c r="D21" s="12" t="s">
        <v>52</v>
      </c>
      <c r="E21" s="18">
        <v>1</v>
      </c>
      <c r="F21" s="26">
        <v>55009</v>
      </c>
      <c r="G21" s="26">
        <f t="shared" si="1"/>
        <v>55009</v>
      </c>
    </row>
    <row r="22" spans="1:8" s="5" customFormat="1" ht="172.5" customHeight="1" x14ac:dyDescent="0.25">
      <c r="A22" s="22"/>
      <c r="B22" s="8" t="s">
        <v>10</v>
      </c>
      <c r="C22" s="13" t="s">
        <v>78</v>
      </c>
      <c r="D22" s="12" t="s">
        <v>52</v>
      </c>
      <c r="E22" s="18">
        <v>1</v>
      </c>
      <c r="F22" s="26">
        <v>98900</v>
      </c>
      <c r="G22" s="26">
        <f t="shared" si="1"/>
        <v>98900</v>
      </c>
    </row>
    <row r="23" spans="1:8" s="5" customFormat="1" ht="54" customHeight="1" x14ac:dyDescent="0.25">
      <c r="A23" s="22"/>
      <c r="B23" s="8" t="s">
        <v>11</v>
      </c>
      <c r="C23" s="13" t="s">
        <v>40</v>
      </c>
      <c r="D23" s="12" t="s">
        <v>52</v>
      </c>
      <c r="E23" s="18">
        <v>1</v>
      </c>
      <c r="F23" s="26">
        <v>23751</v>
      </c>
      <c r="G23" s="26">
        <f t="shared" si="1"/>
        <v>23751</v>
      </c>
    </row>
    <row r="24" spans="1:8" s="5" customFormat="1" ht="44.25" customHeight="1" x14ac:dyDescent="0.25">
      <c r="A24" s="22"/>
      <c r="B24" s="8" t="s">
        <v>21</v>
      </c>
      <c r="C24" s="13" t="s">
        <v>41</v>
      </c>
      <c r="D24" s="12" t="s">
        <v>27</v>
      </c>
      <c r="E24" s="18">
        <v>8</v>
      </c>
      <c r="F24" s="26">
        <v>1650</v>
      </c>
      <c r="G24" s="26">
        <f t="shared" si="1"/>
        <v>13200</v>
      </c>
    </row>
    <row r="25" spans="1:8" s="6" customFormat="1" ht="64.5" customHeight="1" x14ac:dyDescent="0.25">
      <c r="A25" s="22">
        <v>0</v>
      </c>
      <c r="B25" s="1">
        <v>4</v>
      </c>
      <c r="C25" s="2" t="s">
        <v>87</v>
      </c>
      <c r="D25" s="10"/>
      <c r="E25" s="17"/>
      <c r="F25" s="24"/>
      <c r="G25" s="24">
        <f>SUM(G26:G39)</f>
        <v>223694.8</v>
      </c>
    </row>
    <row r="26" spans="1:8" s="6" customFormat="1" ht="102" customHeight="1" x14ac:dyDescent="0.25">
      <c r="A26" s="22"/>
      <c r="B26" s="30" t="s">
        <v>28</v>
      </c>
      <c r="C26" s="34" t="s">
        <v>42</v>
      </c>
      <c r="D26" s="31" t="s">
        <v>52</v>
      </c>
      <c r="E26" s="32">
        <v>1</v>
      </c>
      <c r="F26" s="33">
        <v>4617</v>
      </c>
      <c r="G26" s="33">
        <f>F26*E26</f>
        <v>4617</v>
      </c>
    </row>
    <row r="27" spans="1:8" s="5" customFormat="1" ht="68.25" customHeight="1" x14ac:dyDescent="0.25">
      <c r="A27" s="22"/>
      <c r="B27" s="30" t="s">
        <v>29</v>
      </c>
      <c r="C27" s="13" t="s">
        <v>64</v>
      </c>
      <c r="D27" s="12" t="s">
        <v>53</v>
      </c>
      <c r="E27" s="18">
        <v>8</v>
      </c>
      <c r="F27" s="26">
        <v>3998.8</v>
      </c>
      <c r="G27" s="33">
        <f t="shared" ref="G27:G39" si="2">F27*E27</f>
        <v>31990.400000000001</v>
      </c>
    </row>
    <row r="28" spans="1:8" s="5" customFormat="1" ht="120" customHeight="1" x14ac:dyDescent="0.25">
      <c r="A28" s="22"/>
      <c r="B28" s="30" t="s">
        <v>30</v>
      </c>
      <c r="C28" s="13" t="s">
        <v>65</v>
      </c>
      <c r="D28" s="12" t="s">
        <v>53</v>
      </c>
      <c r="E28" s="18">
        <v>8</v>
      </c>
      <c r="F28" s="26">
        <v>2941.01</v>
      </c>
      <c r="G28" s="33">
        <f t="shared" si="2"/>
        <v>23528.080000000002</v>
      </c>
    </row>
    <row r="29" spans="1:8" s="5" customFormat="1" ht="71.25" customHeight="1" x14ac:dyDescent="0.25">
      <c r="A29" s="22"/>
      <c r="B29" s="30" t="s">
        <v>31</v>
      </c>
      <c r="C29" s="13" t="s">
        <v>63</v>
      </c>
      <c r="D29" s="12" t="s">
        <v>53</v>
      </c>
      <c r="E29" s="18">
        <v>10</v>
      </c>
      <c r="F29" s="26">
        <v>128</v>
      </c>
      <c r="G29" s="33">
        <f t="shared" si="2"/>
        <v>1280</v>
      </c>
    </row>
    <row r="30" spans="1:8" s="5" customFormat="1" ht="108" customHeight="1" x14ac:dyDescent="0.25">
      <c r="A30" s="22"/>
      <c r="B30" s="30" t="s">
        <v>43</v>
      </c>
      <c r="C30" s="13" t="s">
        <v>62</v>
      </c>
      <c r="D30" s="12" t="s">
        <v>53</v>
      </c>
      <c r="E30" s="18">
        <v>10</v>
      </c>
      <c r="F30" s="26">
        <v>210.59</v>
      </c>
      <c r="G30" s="33">
        <f t="shared" si="2"/>
        <v>2105.9</v>
      </c>
    </row>
    <row r="31" spans="1:8" s="5" customFormat="1" ht="70.5" customHeight="1" x14ac:dyDescent="0.25">
      <c r="A31" s="22"/>
      <c r="B31" s="30" t="s">
        <v>44</v>
      </c>
      <c r="C31" s="13" t="s">
        <v>60</v>
      </c>
      <c r="D31" s="12" t="s">
        <v>53</v>
      </c>
      <c r="E31" s="18">
        <v>2</v>
      </c>
      <c r="F31" s="26">
        <v>2665.87</v>
      </c>
      <c r="G31" s="33">
        <f t="shared" si="2"/>
        <v>5331.74</v>
      </c>
    </row>
    <row r="32" spans="1:8" s="5" customFormat="1" ht="113.25" customHeight="1" x14ac:dyDescent="0.25">
      <c r="A32" s="22"/>
      <c r="B32" s="30" t="s">
        <v>45</v>
      </c>
      <c r="C32" s="13" t="s">
        <v>61</v>
      </c>
      <c r="D32" s="12" t="s">
        <v>53</v>
      </c>
      <c r="E32" s="18">
        <v>2</v>
      </c>
      <c r="F32" s="26">
        <v>2924.24</v>
      </c>
      <c r="G32" s="33">
        <f t="shared" si="2"/>
        <v>5848.48</v>
      </c>
    </row>
    <row r="33" spans="1:7" s="5" customFormat="1" ht="65.25" customHeight="1" x14ac:dyDescent="0.25">
      <c r="A33" s="22"/>
      <c r="B33" s="30" t="s">
        <v>46</v>
      </c>
      <c r="C33" s="13" t="s">
        <v>54</v>
      </c>
      <c r="D33" s="12" t="s">
        <v>53</v>
      </c>
      <c r="E33" s="18">
        <v>6</v>
      </c>
      <c r="F33" s="26">
        <v>9604.7999999999993</v>
      </c>
      <c r="G33" s="33">
        <f t="shared" si="2"/>
        <v>57628.799999999996</v>
      </c>
    </row>
    <row r="34" spans="1:7" s="5" customFormat="1" ht="109.5" customHeight="1" x14ac:dyDescent="0.25">
      <c r="A34" s="22"/>
      <c r="B34" s="30" t="s">
        <v>47</v>
      </c>
      <c r="C34" s="13" t="s">
        <v>55</v>
      </c>
      <c r="D34" s="12" t="s">
        <v>53</v>
      </c>
      <c r="E34" s="18">
        <v>6</v>
      </c>
      <c r="F34" s="26">
        <v>6336</v>
      </c>
      <c r="G34" s="33">
        <f t="shared" si="2"/>
        <v>38016</v>
      </c>
    </row>
    <row r="35" spans="1:7" s="5" customFormat="1" ht="104.25" customHeight="1" x14ac:dyDescent="0.25">
      <c r="A35" s="22"/>
      <c r="B35" s="30" t="s">
        <v>48</v>
      </c>
      <c r="C35" s="13" t="s">
        <v>56</v>
      </c>
      <c r="D35" s="12" t="s">
        <v>53</v>
      </c>
      <c r="E35" s="18">
        <v>2</v>
      </c>
      <c r="F35" s="26">
        <v>4653.2</v>
      </c>
      <c r="G35" s="33">
        <f t="shared" si="2"/>
        <v>9306.4</v>
      </c>
    </row>
    <row r="36" spans="1:7" s="5" customFormat="1" ht="120" x14ac:dyDescent="0.25">
      <c r="A36" s="22"/>
      <c r="B36" s="30" t="s">
        <v>49</v>
      </c>
      <c r="C36" s="13" t="s">
        <v>57</v>
      </c>
      <c r="D36" s="12" t="s">
        <v>53</v>
      </c>
      <c r="E36" s="18">
        <v>2</v>
      </c>
      <c r="F36" s="26">
        <v>2750</v>
      </c>
      <c r="G36" s="33">
        <f t="shared" si="2"/>
        <v>5500</v>
      </c>
    </row>
    <row r="37" spans="1:7" s="5" customFormat="1" ht="104.25" customHeight="1" x14ac:dyDescent="0.25">
      <c r="A37" s="22"/>
      <c r="B37" s="30" t="s">
        <v>50</v>
      </c>
      <c r="C37" s="13" t="s">
        <v>58</v>
      </c>
      <c r="D37" s="12" t="s">
        <v>53</v>
      </c>
      <c r="E37" s="18">
        <v>2</v>
      </c>
      <c r="F37" s="26">
        <v>4653</v>
      </c>
      <c r="G37" s="33">
        <f t="shared" si="2"/>
        <v>9306</v>
      </c>
    </row>
    <row r="38" spans="1:7" s="5" customFormat="1" ht="150.75" customHeight="1" x14ac:dyDescent="0.25">
      <c r="A38" s="22"/>
      <c r="B38" s="30" t="s">
        <v>51</v>
      </c>
      <c r="C38" s="13" t="s">
        <v>59</v>
      </c>
      <c r="D38" s="12" t="s">
        <v>53</v>
      </c>
      <c r="E38" s="18">
        <v>2</v>
      </c>
      <c r="F38" s="26">
        <v>3789</v>
      </c>
      <c r="G38" s="33">
        <f t="shared" si="2"/>
        <v>7578</v>
      </c>
    </row>
    <row r="39" spans="1:7" s="5" customFormat="1" ht="197.25" customHeight="1" x14ac:dyDescent="0.25">
      <c r="A39" s="22"/>
      <c r="B39" s="30" t="s">
        <v>81</v>
      </c>
      <c r="C39" s="13" t="s">
        <v>88</v>
      </c>
      <c r="D39" s="12" t="s">
        <v>53</v>
      </c>
      <c r="E39" s="18">
        <v>17</v>
      </c>
      <c r="F39" s="26">
        <v>1274</v>
      </c>
      <c r="G39" s="33">
        <f t="shared" si="2"/>
        <v>21658</v>
      </c>
    </row>
    <row r="40" spans="1:7" s="6" customFormat="1" ht="18" customHeight="1" x14ac:dyDescent="0.25">
      <c r="A40" s="22">
        <v>0</v>
      </c>
      <c r="B40" s="1">
        <v>5</v>
      </c>
      <c r="C40" s="2" t="s">
        <v>38</v>
      </c>
      <c r="D40" s="10"/>
      <c r="E40" s="17"/>
      <c r="F40" s="24"/>
      <c r="G40" s="24">
        <f>SUM(G41:G43)</f>
        <v>186030</v>
      </c>
    </row>
    <row r="41" spans="1:7" s="5" customFormat="1" ht="84" customHeight="1" x14ac:dyDescent="0.25">
      <c r="A41" s="22"/>
      <c r="B41" s="8" t="s">
        <v>22</v>
      </c>
      <c r="C41" s="3" t="s">
        <v>69</v>
      </c>
      <c r="D41" s="12" t="s">
        <v>52</v>
      </c>
      <c r="E41" s="18">
        <v>1</v>
      </c>
      <c r="F41" s="26">
        <v>43200</v>
      </c>
      <c r="G41" s="26">
        <f>F41*E41</f>
        <v>43200</v>
      </c>
    </row>
    <row r="42" spans="1:7" s="5" customFormat="1" ht="158.25" customHeight="1" x14ac:dyDescent="0.25">
      <c r="A42" s="22"/>
      <c r="B42" s="8" t="s">
        <v>23</v>
      </c>
      <c r="C42" s="36" t="s">
        <v>74</v>
      </c>
      <c r="D42" s="12" t="s">
        <v>52</v>
      </c>
      <c r="E42" s="18">
        <v>1</v>
      </c>
      <c r="F42" s="26">
        <v>56880</v>
      </c>
      <c r="G42" s="26">
        <f t="shared" ref="G42:G43" si="3">F42*E42</f>
        <v>56880</v>
      </c>
    </row>
    <row r="43" spans="1:7" s="5" customFormat="1" ht="93" customHeight="1" x14ac:dyDescent="0.25">
      <c r="A43" s="22"/>
      <c r="B43" s="8" t="s">
        <v>24</v>
      </c>
      <c r="C43" s="13" t="s">
        <v>73</v>
      </c>
      <c r="D43" s="12" t="s">
        <v>52</v>
      </c>
      <c r="E43" s="18">
        <v>1</v>
      </c>
      <c r="F43" s="26">
        <v>85950</v>
      </c>
      <c r="G43" s="26">
        <f t="shared" si="3"/>
        <v>85950</v>
      </c>
    </row>
    <row r="44" spans="1:7" s="5" customFormat="1" ht="30" customHeight="1" x14ac:dyDescent="0.25">
      <c r="A44" s="22"/>
      <c r="B44" s="1">
        <v>6</v>
      </c>
      <c r="C44" s="2" t="s">
        <v>89</v>
      </c>
      <c r="D44" s="10"/>
      <c r="E44" s="17"/>
      <c r="F44" s="24"/>
      <c r="G44" s="24">
        <f>SUM(G45:G48)</f>
        <v>147858.92000000001</v>
      </c>
    </row>
    <row r="45" spans="1:7" s="5" customFormat="1" ht="77.25" customHeight="1" x14ac:dyDescent="0.25">
      <c r="A45" s="22"/>
      <c r="B45" s="8" t="s">
        <v>32</v>
      </c>
      <c r="C45" s="13" t="s">
        <v>82</v>
      </c>
      <c r="D45" s="12" t="s">
        <v>35</v>
      </c>
      <c r="E45" s="18">
        <v>190.08</v>
      </c>
      <c r="F45" s="26">
        <v>223</v>
      </c>
      <c r="G45" s="26">
        <f>F45*E45</f>
        <v>42387.840000000004</v>
      </c>
    </row>
    <row r="46" spans="1:7" s="5" customFormat="1" ht="133.5" customHeight="1" x14ac:dyDescent="0.25">
      <c r="A46" s="22"/>
      <c r="B46" s="8" t="s">
        <v>33</v>
      </c>
      <c r="C46" s="13" t="s">
        <v>83</v>
      </c>
      <c r="D46" s="12" t="s">
        <v>35</v>
      </c>
      <c r="E46" s="18">
        <v>190.08</v>
      </c>
      <c r="F46" s="26">
        <v>494</v>
      </c>
      <c r="G46" s="26">
        <f t="shared" ref="G46:G48" si="4">F46*E46</f>
        <v>93899.520000000004</v>
      </c>
    </row>
    <row r="47" spans="1:7" s="5" customFormat="1" ht="99.75" customHeight="1" x14ac:dyDescent="0.25">
      <c r="A47" s="22"/>
      <c r="B47" s="8"/>
      <c r="C47" s="15" t="s">
        <v>84</v>
      </c>
      <c r="D47" s="12" t="s">
        <v>35</v>
      </c>
      <c r="E47" s="18">
        <v>30.94</v>
      </c>
      <c r="F47" s="26">
        <v>154</v>
      </c>
      <c r="G47" s="26">
        <f t="shared" si="4"/>
        <v>4764.76</v>
      </c>
    </row>
    <row r="48" spans="1:7" s="5" customFormat="1" ht="188.25" customHeight="1" x14ac:dyDescent="0.25">
      <c r="A48" s="22"/>
      <c r="B48" s="8"/>
      <c r="C48" s="15" t="s">
        <v>85</v>
      </c>
      <c r="D48" s="12" t="s">
        <v>35</v>
      </c>
      <c r="E48" s="18">
        <v>30.94</v>
      </c>
      <c r="F48" s="26">
        <v>220</v>
      </c>
      <c r="G48" s="26">
        <f t="shared" si="4"/>
        <v>6806.8</v>
      </c>
    </row>
    <row r="49" spans="1:7" s="6" customFormat="1" x14ac:dyDescent="0.25">
      <c r="A49" s="22">
        <v>0</v>
      </c>
      <c r="B49" s="1">
        <v>6</v>
      </c>
      <c r="C49" s="2" t="s">
        <v>0</v>
      </c>
      <c r="D49" s="10"/>
      <c r="E49" s="17"/>
      <c r="F49" s="24"/>
      <c r="G49" s="21">
        <f>SUM(G50:G52)</f>
        <v>3100</v>
      </c>
    </row>
    <row r="50" spans="1:7" s="7" customFormat="1" x14ac:dyDescent="0.25">
      <c r="A50" s="22">
        <f t="shared" ref="A50" si="5">1+A49</f>
        <v>1</v>
      </c>
      <c r="B50" s="8" t="s">
        <v>32</v>
      </c>
      <c r="C50" s="3" t="s">
        <v>7</v>
      </c>
      <c r="D50" s="11" t="s">
        <v>79</v>
      </c>
      <c r="E50" s="20">
        <v>1</v>
      </c>
      <c r="F50" s="27">
        <v>2300</v>
      </c>
      <c r="G50" s="26">
        <f t="shared" ref="G50" si="6">F50*E50</f>
        <v>2300</v>
      </c>
    </row>
    <row r="51" spans="1:7" s="7" customFormat="1" ht="30" x14ac:dyDescent="0.25">
      <c r="A51" s="22"/>
      <c r="B51" s="8" t="s">
        <v>33</v>
      </c>
      <c r="C51" s="3" t="s">
        <v>8</v>
      </c>
      <c r="D51" s="11" t="s">
        <v>79</v>
      </c>
      <c r="E51" s="19">
        <v>1</v>
      </c>
      <c r="F51" s="27">
        <v>300</v>
      </c>
      <c r="G51" s="26">
        <f t="shared" ref="G51:G52" si="7">F51*E51</f>
        <v>300</v>
      </c>
    </row>
    <row r="52" spans="1:7" s="5" customFormat="1" x14ac:dyDescent="0.25">
      <c r="A52" s="22">
        <f>1+A50</f>
        <v>2</v>
      </c>
      <c r="B52" s="8" t="s">
        <v>34</v>
      </c>
      <c r="C52" s="35" t="s">
        <v>6</v>
      </c>
      <c r="D52" s="9" t="s">
        <v>79</v>
      </c>
      <c r="E52" s="19">
        <v>1</v>
      </c>
      <c r="F52" s="27">
        <v>500</v>
      </c>
      <c r="G52" s="26">
        <f t="shared" si="7"/>
        <v>500</v>
      </c>
    </row>
    <row r="53" spans="1:7" s="7" customFormat="1" x14ac:dyDescent="0.25">
      <c r="A53" s="22"/>
      <c r="B53" s="1"/>
      <c r="C53" s="55" t="s">
        <v>80</v>
      </c>
      <c r="D53" s="55"/>
      <c r="E53" s="17" t="s">
        <v>25</v>
      </c>
      <c r="F53" s="24"/>
      <c r="G53" s="24">
        <f>G49+G40+G25+G15+G10+G44</f>
        <v>1233067.1046999998</v>
      </c>
    </row>
  </sheetData>
  <mergeCells count="2">
    <mergeCell ref="C53:D53"/>
    <mergeCell ref="C7:G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Orçam. RESTAURO FDR </vt:lpstr>
      <vt:lpstr>'Planilha Orçam. RESTAURO FDR 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adrianob</dc:creator>
  <cp:lastModifiedBy>IPHAN</cp:lastModifiedBy>
  <cp:lastPrinted>2017-07-22T23:02:40Z</cp:lastPrinted>
  <dcterms:created xsi:type="dcterms:W3CDTF">2011-09-16T19:19:35Z</dcterms:created>
  <dcterms:modified xsi:type="dcterms:W3CDTF">2017-09-05T18:52:04Z</dcterms:modified>
</cp:coreProperties>
</file>